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НМЦК" sheetId="1" r:id="rId1"/>
  </sheets>
  <definedNames>
    <definedName name="_Hlk99372650" localSheetId="0">НМЦК!#REF!</definedName>
    <definedName name="_xlnm._FilterDatabase" localSheetId="0" hidden="1">НМЦК!$A$3:$L$11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H7" i="1"/>
  <c r="K7" i="1" s="1"/>
  <c r="L7" i="1" s="1"/>
  <c r="H8" i="1"/>
  <c r="K8" i="1" s="1"/>
  <c r="L8" i="1" s="1"/>
  <c r="H9" i="1"/>
  <c r="K9" i="1" s="1"/>
  <c r="L9" i="1" s="1"/>
  <c r="H10" i="1"/>
  <c r="K10" i="1" s="1"/>
  <c r="L10" i="1" s="1"/>
  <c r="I6" i="1"/>
  <c r="H6" i="1"/>
  <c r="K6" i="1" s="1"/>
  <c r="L6" i="1" s="1"/>
  <c r="J7" i="1" l="1"/>
  <c r="J10" i="1"/>
  <c r="J9" i="1"/>
  <c r="J8" i="1"/>
  <c r="J6" i="1"/>
  <c r="L11" i="1"/>
</calcChain>
</file>

<file path=xl/sharedStrings.xml><?xml version="1.0" encoding="utf-8"?>
<sst xmlns="http://schemas.openxmlformats.org/spreadsheetml/2006/main" count="27" uniqueCount="23">
  <si>
    <t>Обоснование начальной (максимальной) цены договора</t>
  </si>
  <si>
    <t xml:space="preserve">Цена за единицу товара, работы, услуги (рублей)  </t>
  </si>
  <si>
    <t>Номер строки</t>
  </si>
  <si>
    <t>Наименование товара, работы, услуги, входящих в предмет закупки</t>
  </si>
  <si>
    <t>Единица измерения</t>
  </si>
  <si>
    <t>Количество</t>
  </si>
  <si>
    <t>Источник № 1</t>
  </si>
  <si>
    <t>Источник № 2</t>
  </si>
  <si>
    <t xml:space="preserve">Источник № 3
</t>
  </si>
  <si>
    <t>Среднее арифметическое значение, руб.</t>
  </si>
  <si>
    <t>Среднее квадратическое отклонение</t>
  </si>
  <si>
    <t xml:space="preserve">Расчет коэффициента вариации 
цен  
</t>
  </si>
  <si>
    <t>Среднее арифметическое значение, руб., округлённое</t>
  </si>
  <si>
    <t>НМЦД</t>
  </si>
  <si>
    <t>ИТОГО:</t>
  </si>
  <si>
    <t>шт.</t>
  </si>
  <si>
    <t>Паяльная станция с термо-феном и цифровым управлением MEGEO 00686S</t>
  </si>
  <si>
    <t>Набор ручных инструментов DEKO DKMT187</t>
  </si>
  <si>
    <t>Аккумуляторная дрель YIKODA YK-B21-2</t>
  </si>
  <si>
    <t>Лобзик электрический Makita JV0600K</t>
  </si>
  <si>
    <t>Гравер Number ONE FG450-PRO 450Вт, 176 предметов</t>
  </si>
  <si>
    <t xml:space="preserve">УТВЕРЖДАЮ:   
Директор муниципального автономного общеобразовательного учреждения муниципального образования город Краснодар гимназии №82 имени 30-й Иркутской Дивизии 
___________________А.Ф. Скитева
«___» ______________ 2026 г.
</t>
  </si>
  <si>
    <t xml:space="preserve">1.  НМЦД  рассчитана в воответствии с положением о закупке товаров, работ, услуг заказчика и составляет 94 772 (Девяносто четыре тысячи семьсот семьдесят два) рубля 34 копейки включая НДС. 
2. В целях получения ценовой информации в отношении товара, являющегося предметом закупки, для определения начальной (максимальной) цены договора заказчиком были направлены запросы о предоставлении ценовой информации поставщикам, обладающим опытом поставок соответствующих товаров. 
Специалист по закупкам              _____________________ Хачатрян М.М.
                                                                                         (подпись)               (расшифровка)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</si>
</sst>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1">
    <font>
      <sz val="10"/>
      <color theme="1"/>
      <name val="Arial"/>
      <charset val="134"/>
    </font>
    <font>
      <sz val="14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sz val="16"/>
      <name val="Times New Roman"/>
      <charset val="134"/>
    </font>
    <font>
      <sz val="18"/>
      <name val="Times New Roman"/>
      <charset val="134"/>
    </font>
    <font>
      <b/>
      <sz val="18"/>
      <name val="Times New Roman"/>
      <charset val="134"/>
    </font>
    <font>
      <sz val="10"/>
      <name val="Arial"/>
      <charset val="134"/>
    </font>
    <font>
      <sz val="10"/>
      <name val="Arial Cyr"/>
      <charset val="13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9" fontId="7" fillId="0" borderId="0" applyFont="0" applyFill="0" applyBorder="0" applyProtection="0"/>
    <xf numFmtId="0" fontId="8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2" fontId="1" fillId="2" borderId="0" xfId="0" applyNumberFormat="1" applyFont="1" applyFill="1"/>
    <xf numFmtId="0" fontId="2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/>
    </xf>
    <xf numFmtId="10" fontId="5" fillId="2" borderId="4" xfId="1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10" fontId="1" fillId="2" borderId="5" xfId="1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/>
    <xf numFmtId="164" fontId="6" fillId="2" borderId="0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5</xdr:row>
      <xdr:rowOff>0</xdr:rowOff>
    </xdr:from>
    <xdr:to>
      <xdr:col>9</xdr:col>
      <xdr:colOff>600075</xdr:colOff>
      <xdr:row>5</xdr:row>
      <xdr:rowOff>0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61750" y="2715260"/>
          <a:ext cx="59055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zoomScale="70" zoomScaleNormal="70" workbookViewId="0">
      <selection activeCell="I17" sqref="I17"/>
    </sheetView>
  </sheetViews>
  <sheetFormatPr defaultColWidth="19.28515625" defaultRowHeight="18.75"/>
  <cols>
    <col min="1" max="1" width="13.7109375" style="1" customWidth="1"/>
    <col min="2" max="2" width="50.28515625" style="2" customWidth="1"/>
    <col min="3" max="3" width="13.28515625" style="3" customWidth="1"/>
    <col min="4" max="4" width="12.5703125" style="3" customWidth="1"/>
    <col min="5" max="5" width="15.85546875" style="4" customWidth="1"/>
    <col min="6" max="6" width="18.5703125" style="4" customWidth="1"/>
    <col min="7" max="7" width="18.28515625" style="3" customWidth="1"/>
    <col min="8" max="8" width="17.42578125" style="5" bestFit="1" customWidth="1"/>
    <col min="9" max="9" width="22.140625" style="5" bestFit="1" customWidth="1"/>
    <col min="10" max="10" width="15.5703125" style="3" customWidth="1"/>
    <col min="11" max="11" width="17.42578125" style="5" bestFit="1" customWidth="1"/>
    <col min="12" max="12" width="24.42578125" style="3" customWidth="1"/>
    <col min="13" max="17" width="19.28515625" style="3" hidden="1" customWidth="1"/>
    <col min="18" max="16384" width="19.28515625" style="3"/>
  </cols>
  <sheetData>
    <row r="1" spans="1:18" ht="141.75" customHeight="1">
      <c r="I1" s="31" t="s">
        <v>21</v>
      </c>
      <c r="J1" s="31"/>
      <c r="K1" s="31"/>
      <c r="L1" s="31"/>
      <c r="M1" s="31"/>
    </row>
    <row r="3" spans="1:18" ht="20.25">
      <c r="A3" s="6" t="s">
        <v>0</v>
      </c>
      <c r="B3" s="6"/>
    </row>
    <row r="4" spans="1:18">
      <c r="E4" s="26" t="s">
        <v>1</v>
      </c>
      <c r="F4" s="27"/>
      <c r="G4" s="27"/>
      <c r="H4" s="28"/>
    </row>
    <row r="5" spans="1:18" ht="112.5">
      <c r="A5" s="7" t="s">
        <v>2</v>
      </c>
      <c r="B5" s="7" t="s">
        <v>3</v>
      </c>
      <c r="C5" s="8" t="s">
        <v>4</v>
      </c>
      <c r="D5" s="7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9" t="s">
        <v>10</v>
      </c>
      <c r="J5" s="7" t="s">
        <v>11</v>
      </c>
      <c r="K5" s="9" t="s">
        <v>12</v>
      </c>
      <c r="L5" s="7" t="s">
        <v>13</v>
      </c>
      <c r="M5" s="11"/>
      <c r="R5" s="15"/>
    </row>
    <row r="6" spans="1:18" ht="37.5">
      <c r="A6" s="32">
        <v>1</v>
      </c>
      <c r="B6" s="33" t="s">
        <v>16</v>
      </c>
      <c r="C6" s="34" t="s">
        <v>15</v>
      </c>
      <c r="D6" s="34">
        <v>2</v>
      </c>
      <c r="E6" s="35">
        <v>7746.7</v>
      </c>
      <c r="F6" s="35">
        <v>7823.4</v>
      </c>
      <c r="G6" s="35">
        <v>7670</v>
      </c>
      <c r="H6" s="10">
        <f t="shared" ref="H6:H10" si="0">AVERAGE(E6:G6)</f>
        <v>7746.7</v>
      </c>
      <c r="I6" s="12">
        <f t="shared" ref="I6:I10" si="1">STDEV(E6:G6)</f>
        <v>76.699999999999818</v>
      </c>
      <c r="J6" s="13">
        <f t="shared" ref="J6:J10" si="2">I6/H6</f>
        <v>9.9009900990098786E-3</v>
      </c>
      <c r="K6" s="12">
        <f t="shared" ref="K6:K10" si="3">ROUND(H6,2)</f>
        <v>7746.7</v>
      </c>
      <c r="L6" s="14">
        <f t="shared" ref="L6:L10" si="4">D6*K6</f>
        <v>15493.4</v>
      </c>
      <c r="M6" s="11"/>
      <c r="R6" s="15"/>
    </row>
    <row r="7" spans="1:18" ht="37.5">
      <c r="A7" s="32">
        <v>2</v>
      </c>
      <c r="B7" s="33" t="s">
        <v>17</v>
      </c>
      <c r="C7" s="34" t="s">
        <v>15</v>
      </c>
      <c r="D7" s="34">
        <v>2</v>
      </c>
      <c r="E7" s="35">
        <v>11160.5</v>
      </c>
      <c r="F7" s="35">
        <v>11271</v>
      </c>
      <c r="G7" s="35">
        <v>11050</v>
      </c>
      <c r="H7" s="10">
        <f t="shared" si="0"/>
        <v>11160.5</v>
      </c>
      <c r="I7" s="12">
        <f t="shared" si="1"/>
        <v>110.5</v>
      </c>
      <c r="J7" s="13">
        <f t="shared" si="2"/>
        <v>9.9009900990099011E-3</v>
      </c>
      <c r="K7" s="12">
        <f t="shared" si="3"/>
        <v>11160.5</v>
      </c>
      <c r="L7" s="14">
        <f t="shared" si="4"/>
        <v>22321</v>
      </c>
      <c r="M7" s="11"/>
      <c r="R7" s="15"/>
    </row>
    <row r="8" spans="1:18" ht="37.5">
      <c r="A8" s="32">
        <v>3</v>
      </c>
      <c r="B8" s="33" t="s">
        <v>18</v>
      </c>
      <c r="C8" s="34" t="s">
        <v>15</v>
      </c>
      <c r="D8" s="34">
        <v>2</v>
      </c>
      <c r="E8" s="35">
        <v>4595.5</v>
      </c>
      <c r="F8" s="35">
        <v>4641</v>
      </c>
      <c r="G8" s="35">
        <v>4550</v>
      </c>
      <c r="H8" s="10">
        <f t="shared" si="0"/>
        <v>4595.5</v>
      </c>
      <c r="I8" s="12">
        <f t="shared" si="1"/>
        <v>45.5</v>
      </c>
      <c r="J8" s="13">
        <f t="shared" si="2"/>
        <v>9.9009900990099011E-3</v>
      </c>
      <c r="K8" s="12">
        <f t="shared" si="3"/>
        <v>4595.5</v>
      </c>
      <c r="L8" s="14">
        <f t="shared" si="4"/>
        <v>9191</v>
      </c>
      <c r="M8" s="11"/>
      <c r="R8" s="15"/>
    </row>
    <row r="9" spans="1:18" ht="23.25">
      <c r="A9" s="32">
        <v>4</v>
      </c>
      <c r="B9" s="33" t="s">
        <v>19</v>
      </c>
      <c r="C9" s="34" t="s">
        <v>15</v>
      </c>
      <c r="D9" s="34">
        <v>2</v>
      </c>
      <c r="E9" s="35">
        <v>17974.97</v>
      </c>
      <c r="F9" s="35">
        <v>18152.939999999999</v>
      </c>
      <c r="G9" s="35">
        <v>17797</v>
      </c>
      <c r="H9" s="10">
        <f t="shared" si="0"/>
        <v>17974.97</v>
      </c>
      <c r="I9" s="12">
        <f t="shared" si="1"/>
        <v>177.96999999999935</v>
      </c>
      <c r="J9" s="13">
        <f t="shared" si="2"/>
        <v>9.9009900990098647E-3</v>
      </c>
      <c r="K9" s="12">
        <f t="shared" si="3"/>
        <v>17974.97</v>
      </c>
      <c r="L9" s="14">
        <f t="shared" si="4"/>
        <v>35949.94</v>
      </c>
      <c r="M9" s="11"/>
      <c r="R9" s="15"/>
    </row>
    <row r="10" spans="1:18" ht="37.5">
      <c r="A10" s="32">
        <v>5</v>
      </c>
      <c r="B10" s="33" t="s">
        <v>20</v>
      </c>
      <c r="C10" s="34" t="s">
        <v>15</v>
      </c>
      <c r="D10" s="34">
        <v>2</v>
      </c>
      <c r="E10" s="35">
        <v>5908.5</v>
      </c>
      <c r="F10" s="35">
        <v>5967</v>
      </c>
      <c r="G10" s="35">
        <v>5850</v>
      </c>
      <c r="H10" s="10">
        <f t="shared" si="0"/>
        <v>5908.5</v>
      </c>
      <c r="I10" s="12">
        <f t="shared" si="1"/>
        <v>58.5</v>
      </c>
      <c r="J10" s="13">
        <f t="shared" si="2"/>
        <v>9.9009900990099011E-3</v>
      </c>
      <c r="K10" s="12">
        <f t="shared" si="3"/>
        <v>5908.5</v>
      </c>
      <c r="L10" s="14">
        <f t="shared" si="4"/>
        <v>11817</v>
      </c>
      <c r="M10" s="11"/>
      <c r="R10" s="15"/>
    </row>
    <row r="11" spans="1:18" ht="42.75" customHeight="1">
      <c r="A11" s="36" t="s">
        <v>14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21">
        <f>SUM(L6:L10)</f>
        <v>94772.34</v>
      </c>
      <c r="M11" s="11"/>
      <c r="R11" s="15"/>
    </row>
    <row r="12" spans="1:18" ht="36.4" customHeight="1">
      <c r="A12" s="16"/>
      <c r="B12" s="16"/>
      <c r="C12" s="17"/>
      <c r="D12" s="18"/>
      <c r="E12" s="19"/>
      <c r="F12" s="19"/>
      <c r="G12" s="19"/>
      <c r="H12" s="20"/>
      <c r="I12" s="22"/>
      <c r="J12" s="23"/>
      <c r="K12" s="24"/>
      <c r="L12" s="25"/>
      <c r="M12" s="11"/>
      <c r="R12" s="15"/>
    </row>
    <row r="13" spans="1:18" ht="119.65" customHeight="1">
      <c r="A13" s="29" t="s">
        <v>22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11"/>
      <c r="R13" s="15"/>
    </row>
  </sheetData>
  <mergeCells count="4">
    <mergeCell ref="E4:H4"/>
    <mergeCell ref="A13:L13"/>
    <mergeCell ref="A11:K11"/>
    <mergeCell ref="I1:M1"/>
  </mergeCells>
  <pageMargins left="0.35433070866141703" right="0.31496062992126" top="0.98425196850393704" bottom="0.98425196850393704" header="0.511811023622047" footer="0.511811023622047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1</cp:revision>
  <dcterms:created xsi:type="dcterms:W3CDTF">2023-02-05T16:33:00Z</dcterms:created>
  <dcterms:modified xsi:type="dcterms:W3CDTF">2026-10-14T10:07:47Z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DA046D19BE144E3CB920C69F35128427_12</vt:lpwstr>
  </property>
  <property fmtid="{D5CDD505-2E9C-101B-9397-08002B2CF9AE}" pid="3" name="KSOProductBuildVer">
    <vt:lpwstr>1049-12.2.0.23196</vt:lpwstr>
  </property>
</Properties>
</file>