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НМЦК" sheetId="1" r:id="rId1"/>
  </sheets>
  <definedNames>
    <definedName name="_Hlk99372650" localSheetId="0">НМЦК!#REF!</definedName>
    <definedName name="_xlnm._FilterDatabase" localSheetId="0" hidden="1">НМЦК!$A$4:$L$32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H16" i="1"/>
  <c r="K16" i="1" s="1"/>
  <c r="L16" i="1" s="1"/>
  <c r="M16" i="1" s="1"/>
  <c r="N16" i="1" s="1"/>
  <c r="O16" i="1" s="1"/>
  <c r="H17" i="1"/>
  <c r="K17" i="1" s="1"/>
  <c r="L17" i="1" s="1"/>
  <c r="H18" i="1"/>
  <c r="K18" i="1" s="1"/>
  <c r="L18" i="1" s="1"/>
  <c r="H19" i="1"/>
  <c r="K19" i="1" s="1"/>
  <c r="L19" i="1" s="1"/>
  <c r="H20" i="1"/>
  <c r="K20" i="1" s="1"/>
  <c r="L20" i="1" s="1"/>
  <c r="H21" i="1"/>
  <c r="K21" i="1" s="1"/>
  <c r="L21" i="1" s="1"/>
  <c r="I29" i="1"/>
  <c r="I30" i="1"/>
  <c r="I31" i="1"/>
  <c r="H29" i="1"/>
  <c r="K29" i="1" s="1"/>
  <c r="L29" i="1" s="1"/>
  <c r="H30" i="1"/>
  <c r="K30" i="1" s="1"/>
  <c r="L30" i="1" s="1"/>
  <c r="H31" i="1"/>
  <c r="K31" i="1" s="1"/>
  <c r="L31" i="1" s="1"/>
  <c r="I8" i="1"/>
  <c r="I9" i="1"/>
  <c r="I10" i="1"/>
  <c r="I11" i="1"/>
  <c r="I12" i="1"/>
  <c r="I13" i="1"/>
  <c r="I14" i="1"/>
  <c r="I15" i="1"/>
  <c r="I22" i="1"/>
  <c r="I23" i="1"/>
  <c r="I24" i="1"/>
  <c r="I25" i="1"/>
  <c r="I26" i="1"/>
  <c r="I27" i="1"/>
  <c r="I28" i="1"/>
  <c r="H8" i="1"/>
  <c r="K8" i="1" s="1"/>
  <c r="L8" i="1" s="1"/>
  <c r="H9" i="1"/>
  <c r="K9" i="1" s="1"/>
  <c r="L9" i="1" s="1"/>
  <c r="H10" i="1"/>
  <c r="K10" i="1" s="1"/>
  <c r="L10" i="1" s="1"/>
  <c r="H11" i="1"/>
  <c r="K11" i="1" s="1"/>
  <c r="L11" i="1" s="1"/>
  <c r="H12" i="1"/>
  <c r="K12" i="1" s="1"/>
  <c r="L12" i="1" s="1"/>
  <c r="H13" i="1"/>
  <c r="K13" i="1" s="1"/>
  <c r="L13" i="1" s="1"/>
  <c r="H14" i="1"/>
  <c r="K14" i="1" s="1"/>
  <c r="L14" i="1" s="1"/>
  <c r="H15" i="1"/>
  <c r="K15" i="1" s="1"/>
  <c r="L15" i="1" s="1"/>
  <c r="H22" i="1"/>
  <c r="K22" i="1" s="1"/>
  <c r="L22" i="1" s="1"/>
  <c r="H23" i="1"/>
  <c r="K23" i="1" s="1"/>
  <c r="L23" i="1" s="1"/>
  <c r="H24" i="1"/>
  <c r="K24" i="1" s="1"/>
  <c r="L24" i="1" s="1"/>
  <c r="H25" i="1"/>
  <c r="K25" i="1" s="1"/>
  <c r="L25" i="1" s="1"/>
  <c r="H26" i="1"/>
  <c r="K26" i="1" s="1"/>
  <c r="L26" i="1" s="1"/>
  <c r="H27" i="1"/>
  <c r="K27" i="1" s="1"/>
  <c r="L27" i="1" s="1"/>
  <c r="H28" i="1"/>
  <c r="K28" i="1" s="1"/>
  <c r="L28" i="1" s="1"/>
  <c r="I7" i="1"/>
  <c r="H7" i="1"/>
  <c r="J20" i="1" l="1"/>
  <c r="J21" i="1"/>
  <c r="J19" i="1"/>
  <c r="J16" i="1"/>
  <c r="J17" i="1"/>
  <c r="J18" i="1"/>
  <c r="P16" i="1"/>
  <c r="Q16" i="1" s="1"/>
  <c r="J27" i="1"/>
  <c r="J24" i="1"/>
  <c r="J31" i="1"/>
  <c r="J22" i="1"/>
  <c r="J30" i="1"/>
  <c r="J12" i="1"/>
  <c r="J9" i="1"/>
  <c r="J8" i="1"/>
  <c r="J15" i="1"/>
  <c r="J29" i="1"/>
  <c r="J25" i="1"/>
  <c r="J23" i="1"/>
  <c r="J28" i="1"/>
  <c r="J14" i="1"/>
  <c r="J13" i="1"/>
  <c r="J11" i="1"/>
  <c r="J10" i="1"/>
  <c r="J26" i="1"/>
  <c r="J7" i="1"/>
  <c r="K7" i="1"/>
  <c r="L7" i="1" s="1"/>
  <c r="L32" i="1" s="1"/>
</calcChain>
</file>

<file path=xl/sharedStrings.xml><?xml version="1.0" encoding="utf-8"?>
<sst xmlns="http://schemas.openxmlformats.org/spreadsheetml/2006/main" count="69" uniqueCount="46">
  <si>
    <t>Обоснование начальной (максимальной) цены договора</t>
  </si>
  <si>
    <t xml:space="preserve">Цена за единицу товара, работы, услуги (рублей)  </t>
  </si>
  <si>
    <t>Номер строки</t>
  </si>
  <si>
    <t>Наименование товара, работы, услуги, входящих в предмет закупки</t>
  </si>
  <si>
    <t>Единица измерения</t>
  </si>
  <si>
    <t>Количество</t>
  </si>
  <si>
    <t>Источник № 1</t>
  </si>
  <si>
    <t>Источник № 2</t>
  </si>
  <si>
    <t xml:space="preserve">Источник № 3
</t>
  </si>
  <si>
    <t>Среднее арифметическое значение, руб.</t>
  </si>
  <si>
    <t>Среднее квадратическое отклонение</t>
  </si>
  <si>
    <t xml:space="preserve">Расчет коэффициента вариации 
цен  
</t>
  </si>
  <si>
    <t>Среднее арифметическое значение, руб., округлённое</t>
  </si>
  <si>
    <t>НМЦД</t>
  </si>
  <si>
    <t>ИТОГО:</t>
  </si>
  <si>
    <t>шт.</t>
  </si>
  <si>
    <t>упак</t>
  </si>
  <si>
    <t>Ноутбук 17.3" Ноутбук MSI Katana 17 B13VEK-1088XRU черный</t>
  </si>
  <si>
    <t>3d-принтер Creality K2 Plus Combo</t>
  </si>
  <si>
    <t>3d-принтер Elegoo Saturn 4 Ultra</t>
  </si>
  <si>
    <t>ELEGOO MERCURY PLUS V3.0 (Станция очистки и полимеризации фотополимерных моделей)</t>
  </si>
  <si>
    <t>Лазерный станок KAMACH HYPE 1080 RT100</t>
  </si>
  <si>
    <t>3D-сканер Creality CR-Scan Raptor 24-бит</t>
  </si>
  <si>
    <t>Лабораторный блок питания WANPTEK DPS3010U регулируемый источник питания 60B 5A 300W</t>
  </si>
  <si>
    <t>Смарт-мультиметр KRAFTOOL KMS-10 цифровой 59872</t>
  </si>
  <si>
    <t>Набор создания умного дома Arduino GyerKit IOT Pro</t>
  </si>
  <si>
    <t>Максимальный набор Arduino GyverKIT Pro</t>
  </si>
  <si>
    <t>Набор для моделирования Ардуино (Arduino UNO R3) 9V Maximum KIT с RFID модулем</t>
  </si>
  <si>
    <t>Комплект ESP32 ESP-32S WIFI IOT макетная плата для Arduino</t>
  </si>
  <si>
    <t>Продвинутый комплект Raspberry Pi Pico W (обучающий, 224 детали, 112 уроков)</t>
  </si>
  <si>
    <t>Набор проводов соединительных папа-папа "Dupont", 20см, 40</t>
  </si>
  <si>
    <t>RELAX пластик REC 1.75мм прозрачный 2кг (PETG)</t>
  </si>
  <si>
    <t>PLA пластик REC 1.75мм серый 2кг (PLA)</t>
  </si>
  <si>
    <t>UltraX пластик X-line 1.75мм 750г (PA6+CF30)</t>
  </si>
  <si>
    <t>Easy Flex пластик REC 1.75мм черный 500г (TPU A-95)</t>
  </si>
  <si>
    <t>ETERNAL пластик REC 1.75мм натуральный 2кг (ASA)</t>
  </si>
  <si>
    <t>Фотополимер Anyubic Standard Resin V2, Серая, 1л</t>
  </si>
  <si>
    <t>Лист из оргстекла прозрачный 3 х 2050 х 3050 мм</t>
  </si>
  <si>
    <t>Вспененный ПВХ/полистирол листовой для прямой печати, толщина 10 мм, белый, 2м х 3м</t>
  </si>
  <si>
    <t>FRICTION пластик REC 1.75мм натуральный 500г (PA12+GF30)</t>
  </si>
  <si>
    <t xml:space="preserve">                                                                                                                                                       Специалист по закупкам              _____________________  Хачатрян М.М.</t>
  </si>
  <si>
    <t xml:space="preserve">УТВЕРЖДАЮ:   
Директор муниципального автономного общеобразовательного учреждения муниципального образования город Краснодар гимназии №82 имени 30-й Иркутской Дивизии 
___________________А.Ф. Скитева
«___» ______________ 2026 г.
</t>
  </si>
  <si>
    <t>В связи в доведенными лимитами бюджетных обязательств, а также учитывая требования части 2 статьи 72, части 3 статьи 219 Бюджетного Кодекса Российской Федерации начальная (максимальная) цена договора устанавливается в размере: 1 903 765,66(Один  миллион девятьсот три тысячи семьсот шестьдесят пять) рублей 66 копеек.</t>
  </si>
  <si>
    <t xml:space="preserve">1.  НМЦД  рассчитана в воответствии с положением о закупке товаров, работ, услуг заказчика и составляет 2 074 488 (Два миллиона семьдесят четыре тысячи четыреста восемьдесят восемь) рублей 49 копеек, включая НДС. 
2. В целях получения ценовой информации в отношении товара, являющегося предметом закупки, для определения начальной (максимальной) цены договора заказчиком были направлены запросы о предоставлении ценовой информации поставщикам, обладающим опытом поставок соответствующих товаров. 
                                                                                 </t>
  </si>
  <si>
    <t>Изопропиловый спирт 10 л.</t>
  </si>
  <si>
    <t>Дистилированная вода 5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</si>
</sst>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>
    <font>
      <sz val="10"/>
      <color theme="1"/>
      <name val="Arial"/>
      <charset val="134"/>
    </font>
    <font>
      <sz val="14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sz val="16"/>
      <name val="Times New Roman"/>
      <charset val="134"/>
    </font>
    <font>
      <sz val="18"/>
      <name val="Times New Roman"/>
      <charset val="134"/>
    </font>
    <font>
      <b/>
      <sz val="18"/>
      <name val="Times New Roman"/>
      <charset val="134"/>
    </font>
    <font>
      <sz val="10"/>
      <name val="Arial"/>
      <charset val="134"/>
    </font>
    <font>
      <sz val="10"/>
      <name val="Arial Cyr"/>
      <charset val="13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Protection="0"/>
    <xf numFmtId="0" fontId="8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2" fontId="1" fillId="2" borderId="0" xfId="0" applyNumberFormat="1" applyFont="1" applyFill="1"/>
    <xf numFmtId="0" fontId="2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/>
    </xf>
    <xf numFmtId="10" fontId="5" fillId="2" borderId="4" xfId="1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10" fontId="1" fillId="2" borderId="8" xfId="1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/>
    <xf numFmtId="164" fontId="6" fillId="2" borderId="0" xfId="1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6</xdr:row>
      <xdr:rowOff>0</xdr:rowOff>
    </xdr:from>
    <xdr:to>
      <xdr:col>9</xdr:col>
      <xdr:colOff>600075</xdr:colOff>
      <xdr:row>6</xdr:row>
      <xdr:rowOff>0</xdr:rowOff>
    </xdr:to>
    <xdr:pic>
      <xdr:nvPicPr>
        <xdr:cNvPr id="2" name="Рисунок 6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61750" y="2715260"/>
          <a:ext cx="59055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topLeftCell="A16" zoomScale="55" zoomScaleNormal="55" workbookViewId="0">
      <selection activeCell="V34" sqref="V34"/>
    </sheetView>
  </sheetViews>
  <sheetFormatPr defaultColWidth="19.28515625" defaultRowHeight="18.75"/>
  <cols>
    <col min="1" max="1" width="13.7109375" style="1" customWidth="1"/>
    <col min="2" max="2" width="50.28515625" style="2" customWidth="1"/>
    <col min="3" max="3" width="13.28515625" style="3" customWidth="1"/>
    <col min="4" max="4" width="12.5703125" style="3" customWidth="1"/>
    <col min="5" max="5" width="15.85546875" style="4" customWidth="1"/>
    <col min="6" max="6" width="18.5703125" style="4" customWidth="1"/>
    <col min="7" max="7" width="18.28515625" style="3" customWidth="1"/>
    <col min="8" max="8" width="17.42578125" style="5" bestFit="1" customWidth="1"/>
    <col min="9" max="9" width="22.140625" style="5" bestFit="1" customWidth="1"/>
    <col min="10" max="10" width="15.5703125" style="3" customWidth="1"/>
    <col min="11" max="11" width="17.42578125" style="5" bestFit="1" customWidth="1"/>
    <col min="12" max="12" width="24.42578125" style="3" customWidth="1"/>
    <col min="13" max="17" width="19.28515625" style="3" hidden="1" customWidth="1"/>
    <col min="18" max="16384" width="19.28515625" style="3"/>
  </cols>
  <sheetData>
    <row r="1" spans="1:18" ht="132" customHeight="1">
      <c r="I1" s="47" t="s">
        <v>41</v>
      </c>
      <c r="J1" s="47"/>
      <c r="K1" s="47"/>
      <c r="L1" s="47"/>
      <c r="M1" s="47"/>
    </row>
    <row r="4" spans="1:18" ht="20.25">
      <c r="A4" s="6" t="s">
        <v>0</v>
      </c>
      <c r="B4" s="6"/>
    </row>
    <row r="5" spans="1:18">
      <c r="E5" s="36" t="s">
        <v>1</v>
      </c>
      <c r="F5" s="37"/>
      <c r="G5" s="37"/>
      <c r="H5" s="38"/>
    </row>
    <row r="6" spans="1:18" ht="113.25" thickBot="1">
      <c r="A6" s="7" t="s">
        <v>2</v>
      </c>
      <c r="B6" s="7" t="s">
        <v>3</v>
      </c>
      <c r="C6" s="8" t="s">
        <v>4</v>
      </c>
      <c r="D6" s="7" t="s">
        <v>5</v>
      </c>
      <c r="E6" s="8" t="s">
        <v>6</v>
      </c>
      <c r="F6" s="8" t="s">
        <v>7</v>
      </c>
      <c r="G6" s="8" t="s">
        <v>8</v>
      </c>
      <c r="H6" s="9" t="s">
        <v>9</v>
      </c>
      <c r="I6" s="9" t="s">
        <v>10</v>
      </c>
      <c r="J6" s="7" t="s">
        <v>11</v>
      </c>
      <c r="K6" s="9" t="s">
        <v>12</v>
      </c>
      <c r="L6" s="7" t="s">
        <v>13</v>
      </c>
      <c r="M6" s="14"/>
      <c r="R6" s="18"/>
    </row>
    <row r="7" spans="1:18" ht="38.25" thickBot="1">
      <c r="A7" s="10">
        <v>1</v>
      </c>
      <c r="B7" s="32" t="s">
        <v>17</v>
      </c>
      <c r="C7" s="29" t="s">
        <v>15</v>
      </c>
      <c r="D7" s="29">
        <v>4</v>
      </c>
      <c r="E7" s="11">
        <v>152308</v>
      </c>
      <c r="F7" s="12">
        <v>153816</v>
      </c>
      <c r="G7" s="12">
        <v>150800</v>
      </c>
      <c r="H7" s="13">
        <f t="shared" ref="H7:H31" si="0">AVERAGE(E7:G7)</f>
        <v>152308</v>
      </c>
      <c r="I7" s="15">
        <f t="shared" ref="I7:I31" si="1">STDEV(E7:G7)</f>
        <v>1508</v>
      </c>
      <c r="J7" s="16">
        <f t="shared" ref="J7:J31" si="2">I7/H7</f>
        <v>9.9009900990099011E-3</v>
      </c>
      <c r="K7" s="15">
        <f t="shared" ref="K7:K31" si="3">ROUND(H7,2)</f>
        <v>152308</v>
      </c>
      <c r="L7" s="17">
        <f t="shared" ref="L7:L31" si="4">D7*K7</f>
        <v>609232</v>
      </c>
      <c r="M7" s="14"/>
      <c r="R7" s="18"/>
    </row>
    <row r="8" spans="1:18" ht="24" thickBot="1">
      <c r="A8" s="10">
        <v>2</v>
      </c>
      <c r="B8" s="32" t="s">
        <v>18</v>
      </c>
      <c r="C8" s="29" t="s">
        <v>15</v>
      </c>
      <c r="D8" s="30">
        <v>2</v>
      </c>
      <c r="E8" s="11">
        <v>165438</v>
      </c>
      <c r="F8" s="12">
        <v>167076</v>
      </c>
      <c r="G8" s="12">
        <v>163800</v>
      </c>
      <c r="H8" s="13">
        <f t="shared" si="0"/>
        <v>165438</v>
      </c>
      <c r="I8" s="15">
        <f t="shared" si="1"/>
        <v>1638</v>
      </c>
      <c r="J8" s="16">
        <f t="shared" si="2"/>
        <v>9.9009900990099011E-3</v>
      </c>
      <c r="K8" s="15">
        <f t="shared" si="3"/>
        <v>165438</v>
      </c>
      <c r="L8" s="17">
        <f t="shared" si="4"/>
        <v>330876</v>
      </c>
      <c r="M8" s="14"/>
      <c r="R8" s="18"/>
    </row>
    <row r="9" spans="1:18" ht="24" thickBot="1">
      <c r="A9" s="10">
        <v>3</v>
      </c>
      <c r="B9" s="32" t="s">
        <v>19</v>
      </c>
      <c r="C9" s="29" t="s">
        <v>15</v>
      </c>
      <c r="D9" s="30">
        <v>2</v>
      </c>
      <c r="E9" s="11">
        <v>57772</v>
      </c>
      <c r="F9" s="12">
        <v>58344</v>
      </c>
      <c r="G9" s="12">
        <v>57200</v>
      </c>
      <c r="H9" s="13">
        <f t="shared" si="0"/>
        <v>57772</v>
      </c>
      <c r="I9" s="15">
        <f t="shared" si="1"/>
        <v>572</v>
      </c>
      <c r="J9" s="16">
        <f t="shared" si="2"/>
        <v>9.9009900990099011E-3</v>
      </c>
      <c r="K9" s="15">
        <f t="shared" si="3"/>
        <v>57772</v>
      </c>
      <c r="L9" s="17">
        <f t="shared" si="4"/>
        <v>115544</v>
      </c>
      <c r="M9" s="14"/>
      <c r="R9" s="18"/>
    </row>
    <row r="10" spans="1:18" ht="57" thickBot="1">
      <c r="A10" s="10">
        <v>4</v>
      </c>
      <c r="B10" s="32" t="s">
        <v>20</v>
      </c>
      <c r="C10" s="29" t="s">
        <v>15</v>
      </c>
      <c r="D10" s="30">
        <v>1</v>
      </c>
      <c r="E10" s="11">
        <v>21008</v>
      </c>
      <c r="F10" s="12">
        <v>21216</v>
      </c>
      <c r="G10" s="12">
        <v>20800</v>
      </c>
      <c r="H10" s="13">
        <f t="shared" si="0"/>
        <v>21008</v>
      </c>
      <c r="I10" s="15">
        <f t="shared" si="1"/>
        <v>208</v>
      </c>
      <c r="J10" s="16">
        <f t="shared" si="2"/>
        <v>9.9009900990099011E-3</v>
      </c>
      <c r="K10" s="15">
        <f t="shared" si="3"/>
        <v>21008</v>
      </c>
      <c r="L10" s="17">
        <f t="shared" si="4"/>
        <v>21008</v>
      </c>
      <c r="M10" s="14"/>
      <c r="R10" s="18"/>
    </row>
    <row r="11" spans="1:18" ht="38.25" thickBot="1">
      <c r="A11" s="10">
        <v>5</v>
      </c>
      <c r="B11" s="32" t="s">
        <v>21</v>
      </c>
      <c r="C11" s="29" t="s">
        <v>15</v>
      </c>
      <c r="D11" s="30">
        <v>1</v>
      </c>
      <c r="E11" s="11">
        <v>542269</v>
      </c>
      <c r="F11" s="12">
        <v>547638</v>
      </c>
      <c r="G11" s="12">
        <v>536900</v>
      </c>
      <c r="H11" s="13">
        <f t="shared" si="0"/>
        <v>542269</v>
      </c>
      <c r="I11" s="15">
        <f t="shared" si="1"/>
        <v>5369</v>
      </c>
      <c r="J11" s="16">
        <f t="shared" si="2"/>
        <v>9.9009900990099011E-3</v>
      </c>
      <c r="K11" s="15">
        <f t="shared" si="3"/>
        <v>542269</v>
      </c>
      <c r="L11" s="17">
        <f t="shared" si="4"/>
        <v>542269</v>
      </c>
      <c r="M11" s="14"/>
      <c r="R11" s="18"/>
    </row>
    <row r="12" spans="1:18" ht="18.75" customHeight="1" thickBot="1">
      <c r="A12" s="10">
        <v>6</v>
      </c>
      <c r="B12" s="32" t="s">
        <v>22</v>
      </c>
      <c r="C12" s="29" t="s">
        <v>15</v>
      </c>
      <c r="D12" s="30">
        <v>1</v>
      </c>
      <c r="E12" s="11">
        <v>94667.3</v>
      </c>
      <c r="F12" s="12">
        <v>95604.6</v>
      </c>
      <c r="G12" s="12">
        <v>93730</v>
      </c>
      <c r="H12" s="13">
        <f t="shared" si="0"/>
        <v>94667.3</v>
      </c>
      <c r="I12" s="15">
        <f t="shared" si="1"/>
        <v>937.30000000000291</v>
      </c>
      <c r="J12" s="16">
        <f t="shared" si="2"/>
        <v>9.9009900990099306E-3</v>
      </c>
      <c r="K12" s="15">
        <f t="shared" si="3"/>
        <v>94667.3</v>
      </c>
      <c r="L12" s="17">
        <f t="shared" si="4"/>
        <v>94667.3</v>
      </c>
      <c r="M12" s="14"/>
      <c r="R12" s="18"/>
    </row>
    <row r="13" spans="1:18" ht="57" thickBot="1">
      <c r="A13" s="10">
        <v>7</v>
      </c>
      <c r="B13" s="32" t="s">
        <v>23</v>
      </c>
      <c r="C13" s="29" t="s">
        <v>15</v>
      </c>
      <c r="D13" s="30">
        <v>2</v>
      </c>
      <c r="E13" s="11">
        <v>5252</v>
      </c>
      <c r="F13" s="12">
        <v>5304</v>
      </c>
      <c r="G13" s="12">
        <v>5200</v>
      </c>
      <c r="H13" s="13">
        <f t="shared" si="0"/>
        <v>5252</v>
      </c>
      <c r="I13" s="15">
        <f t="shared" si="1"/>
        <v>52</v>
      </c>
      <c r="J13" s="16">
        <f t="shared" si="2"/>
        <v>9.9009900990099011E-3</v>
      </c>
      <c r="K13" s="15">
        <f t="shared" si="3"/>
        <v>5252</v>
      </c>
      <c r="L13" s="17">
        <f t="shared" si="4"/>
        <v>10504</v>
      </c>
      <c r="M13" s="14"/>
      <c r="R13" s="18"/>
    </row>
    <row r="14" spans="1:18" ht="38.25" thickBot="1">
      <c r="A14" s="10">
        <v>8</v>
      </c>
      <c r="B14" s="32" t="s">
        <v>24</v>
      </c>
      <c r="C14" s="29" t="s">
        <v>15</v>
      </c>
      <c r="D14" s="30">
        <v>2</v>
      </c>
      <c r="E14" s="11">
        <v>3838</v>
      </c>
      <c r="F14" s="12">
        <v>3876</v>
      </c>
      <c r="G14" s="12">
        <v>3800</v>
      </c>
      <c r="H14" s="13">
        <f t="shared" si="0"/>
        <v>3838</v>
      </c>
      <c r="I14" s="15">
        <f t="shared" si="1"/>
        <v>38</v>
      </c>
      <c r="J14" s="16">
        <f t="shared" si="2"/>
        <v>9.9009900990099011E-3</v>
      </c>
      <c r="K14" s="15">
        <f t="shared" si="3"/>
        <v>3838</v>
      </c>
      <c r="L14" s="17">
        <f t="shared" si="4"/>
        <v>7676</v>
      </c>
      <c r="M14" s="14"/>
      <c r="R14" s="18"/>
    </row>
    <row r="15" spans="1:18" ht="38.25" thickBot="1">
      <c r="A15" s="10">
        <v>9</v>
      </c>
      <c r="B15" s="32" t="s">
        <v>25</v>
      </c>
      <c r="C15" s="29" t="s">
        <v>15</v>
      </c>
      <c r="D15" s="30">
        <v>2</v>
      </c>
      <c r="E15" s="11">
        <v>17725.5</v>
      </c>
      <c r="F15" s="12">
        <v>17901</v>
      </c>
      <c r="G15" s="12">
        <v>17550</v>
      </c>
      <c r="H15" s="13">
        <f t="shared" si="0"/>
        <v>17725.5</v>
      </c>
      <c r="I15" s="15">
        <f t="shared" si="1"/>
        <v>175.5</v>
      </c>
      <c r="J15" s="16">
        <f t="shared" si="2"/>
        <v>9.9009900990099011E-3</v>
      </c>
      <c r="K15" s="15">
        <f t="shared" si="3"/>
        <v>17725.5</v>
      </c>
      <c r="L15" s="17">
        <f t="shared" si="4"/>
        <v>35451</v>
      </c>
      <c r="R15" s="18"/>
    </row>
    <row r="16" spans="1:18" ht="38.25" thickBot="1">
      <c r="A16" s="10">
        <v>10</v>
      </c>
      <c r="B16" s="32" t="s">
        <v>26</v>
      </c>
      <c r="C16" s="29" t="s">
        <v>15</v>
      </c>
      <c r="D16" s="30">
        <v>2</v>
      </c>
      <c r="E16" s="11">
        <v>16675.099999999999</v>
      </c>
      <c r="F16" s="12">
        <v>16840.2</v>
      </c>
      <c r="G16" s="12">
        <v>16510</v>
      </c>
      <c r="H16" s="13">
        <f t="shared" si="0"/>
        <v>16675.100000000002</v>
      </c>
      <c r="I16" s="15">
        <f t="shared" si="1"/>
        <v>165.10000000000036</v>
      </c>
      <c r="J16" s="16">
        <f t="shared" si="2"/>
        <v>9.9009900990099219E-3</v>
      </c>
      <c r="K16" s="15">
        <f t="shared" si="3"/>
        <v>16675.099999999999</v>
      </c>
      <c r="L16" s="17">
        <f t="shared" si="4"/>
        <v>33350.199999999997</v>
      </c>
      <c r="M16" s="17">
        <f>E15*L16</f>
        <v>591148970.0999999</v>
      </c>
      <c r="N16" s="17">
        <f>F15*M16</f>
        <v>10582157713760.098</v>
      </c>
      <c r="O16" s="17">
        <f>G15*N16</f>
        <v>1.8571686787648973E+17</v>
      </c>
      <c r="P16" s="17">
        <f>H15*O16</f>
        <v>3.2919243415447184E+21</v>
      </c>
      <c r="Q16" s="17">
        <f>I15*P16</f>
        <v>5.7773272194109807E+23</v>
      </c>
      <c r="R16" s="18"/>
    </row>
    <row r="17" spans="1:18" ht="57" thickBot="1">
      <c r="A17" s="10">
        <v>11</v>
      </c>
      <c r="B17" s="32" t="s">
        <v>27</v>
      </c>
      <c r="C17" s="29" t="s">
        <v>15</v>
      </c>
      <c r="D17" s="30">
        <v>2</v>
      </c>
      <c r="E17" s="11">
        <v>2494.6999999999998</v>
      </c>
      <c r="F17" s="12">
        <v>2519.4</v>
      </c>
      <c r="G17" s="12">
        <v>2470</v>
      </c>
      <c r="H17" s="13">
        <f t="shared" si="0"/>
        <v>2494.7000000000003</v>
      </c>
      <c r="I17" s="15">
        <f t="shared" si="1"/>
        <v>24.700000000000045</v>
      </c>
      <c r="J17" s="16">
        <f t="shared" si="2"/>
        <v>9.9009900990099185E-3</v>
      </c>
      <c r="K17" s="15">
        <f t="shared" si="3"/>
        <v>2494.6999999999998</v>
      </c>
      <c r="L17" s="17">
        <f t="shared" si="4"/>
        <v>4989.3999999999996</v>
      </c>
      <c r="M17" s="14"/>
      <c r="R17" s="18"/>
    </row>
    <row r="18" spans="1:18" ht="38.25" thickBot="1">
      <c r="A18" s="10">
        <v>12</v>
      </c>
      <c r="B18" s="32" t="s">
        <v>28</v>
      </c>
      <c r="C18" s="29" t="s">
        <v>15</v>
      </c>
      <c r="D18" s="30">
        <v>2</v>
      </c>
      <c r="E18" s="11">
        <v>1575.6</v>
      </c>
      <c r="F18" s="12">
        <v>1591.2</v>
      </c>
      <c r="G18" s="12">
        <v>1560</v>
      </c>
      <c r="H18" s="13">
        <f t="shared" si="0"/>
        <v>1575.6000000000001</v>
      </c>
      <c r="I18" s="15">
        <f t="shared" si="1"/>
        <v>15.600000000000023</v>
      </c>
      <c r="J18" s="16">
        <f t="shared" si="2"/>
        <v>9.900990099009915E-3</v>
      </c>
      <c r="K18" s="15">
        <f t="shared" si="3"/>
        <v>1575.6</v>
      </c>
      <c r="L18" s="17">
        <f t="shared" si="4"/>
        <v>3151.2</v>
      </c>
      <c r="M18" s="14"/>
      <c r="R18" s="18"/>
    </row>
    <row r="19" spans="1:18" ht="39" customHeight="1" thickBot="1">
      <c r="A19" s="10">
        <v>13</v>
      </c>
      <c r="B19" s="32" t="s">
        <v>29</v>
      </c>
      <c r="C19" s="29" t="s">
        <v>15</v>
      </c>
      <c r="D19" s="30">
        <v>2</v>
      </c>
      <c r="E19" s="11">
        <v>13130</v>
      </c>
      <c r="F19" s="12">
        <v>13260</v>
      </c>
      <c r="G19" s="12">
        <v>13000</v>
      </c>
      <c r="H19" s="13">
        <f t="shared" si="0"/>
        <v>13130</v>
      </c>
      <c r="I19" s="15">
        <f t="shared" si="1"/>
        <v>130</v>
      </c>
      <c r="J19" s="16">
        <f t="shared" si="2"/>
        <v>9.9009900990099011E-3</v>
      </c>
      <c r="K19" s="15">
        <f t="shared" si="3"/>
        <v>13130</v>
      </c>
      <c r="L19" s="17">
        <f t="shared" si="4"/>
        <v>26260</v>
      </c>
      <c r="M19" s="14"/>
      <c r="R19" s="18"/>
    </row>
    <row r="20" spans="1:18" ht="38.25" thickBot="1">
      <c r="A20" s="10">
        <v>14</v>
      </c>
      <c r="B20" s="32" t="s">
        <v>30</v>
      </c>
      <c r="C20" s="29" t="s">
        <v>16</v>
      </c>
      <c r="D20" s="30">
        <v>2</v>
      </c>
      <c r="E20" s="11">
        <v>249.47</v>
      </c>
      <c r="F20" s="12">
        <v>251.94</v>
      </c>
      <c r="G20" s="12">
        <v>247</v>
      </c>
      <c r="H20" s="13">
        <f t="shared" si="0"/>
        <v>249.47</v>
      </c>
      <c r="I20" s="15">
        <f t="shared" si="1"/>
        <v>2.4699999999999989</v>
      </c>
      <c r="J20" s="16">
        <f t="shared" si="2"/>
        <v>9.9009900990098959E-3</v>
      </c>
      <c r="K20" s="15">
        <f t="shared" si="3"/>
        <v>249.47</v>
      </c>
      <c r="L20" s="17">
        <f t="shared" si="4"/>
        <v>498.94</v>
      </c>
      <c r="M20" s="14"/>
      <c r="R20" s="18"/>
    </row>
    <row r="21" spans="1:18" ht="38.25" thickBot="1">
      <c r="A21" s="10">
        <v>15</v>
      </c>
      <c r="B21" s="32" t="s">
        <v>31</v>
      </c>
      <c r="C21" s="29" t="s">
        <v>15</v>
      </c>
      <c r="D21" s="30">
        <v>1</v>
      </c>
      <c r="E21" s="11">
        <v>5908.5</v>
      </c>
      <c r="F21" s="12">
        <v>5967</v>
      </c>
      <c r="G21" s="12">
        <v>5850</v>
      </c>
      <c r="H21" s="13">
        <f t="shared" si="0"/>
        <v>5908.5</v>
      </c>
      <c r="I21" s="15">
        <f t="shared" si="1"/>
        <v>58.5</v>
      </c>
      <c r="J21" s="16">
        <f t="shared" si="2"/>
        <v>9.9009900990099011E-3</v>
      </c>
      <c r="K21" s="15">
        <f t="shared" si="3"/>
        <v>5908.5</v>
      </c>
      <c r="L21" s="17">
        <f t="shared" si="4"/>
        <v>5908.5</v>
      </c>
      <c r="M21" s="14"/>
      <c r="R21" s="18"/>
    </row>
    <row r="22" spans="1:18" ht="23.25" customHeight="1" thickBot="1">
      <c r="A22" s="10">
        <v>16</v>
      </c>
      <c r="B22" s="32" t="s">
        <v>32</v>
      </c>
      <c r="C22" s="29" t="s">
        <v>15</v>
      </c>
      <c r="D22" s="30">
        <v>1</v>
      </c>
      <c r="E22" s="11">
        <v>7878</v>
      </c>
      <c r="F22" s="12">
        <v>7956</v>
      </c>
      <c r="G22" s="12">
        <v>7800</v>
      </c>
      <c r="H22" s="13">
        <f t="shared" si="0"/>
        <v>7878</v>
      </c>
      <c r="I22" s="15">
        <f t="shared" si="1"/>
        <v>78</v>
      </c>
      <c r="J22" s="16">
        <f t="shared" si="2"/>
        <v>9.9009900990099011E-3</v>
      </c>
      <c r="K22" s="15">
        <f t="shared" si="3"/>
        <v>7878</v>
      </c>
      <c r="L22" s="17">
        <f t="shared" si="4"/>
        <v>7878</v>
      </c>
      <c r="M22" s="14"/>
      <c r="R22" s="18"/>
    </row>
    <row r="23" spans="1:18" ht="38.25" thickBot="1">
      <c r="A23" s="10">
        <v>17</v>
      </c>
      <c r="B23" s="33" t="s">
        <v>33</v>
      </c>
      <c r="C23" s="29" t="s">
        <v>15</v>
      </c>
      <c r="D23" s="30">
        <v>1</v>
      </c>
      <c r="E23" s="11">
        <v>9191</v>
      </c>
      <c r="F23" s="12">
        <v>9282</v>
      </c>
      <c r="G23" s="12">
        <v>9100</v>
      </c>
      <c r="H23" s="13">
        <f t="shared" si="0"/>
        <v>9191</v>
      </c>
      <c r="I23" s="15">
        <f t="shared" si="1"/>
        <v>91</v>
      </c>
      <c r="J23" s="16">
        <f t="shared" si="2"/>
        <v>9.9009900990099011E-3</v>
      </c>
      <c r="K23" s="15">
        <f t="shared" si="3"/>
        <v>9191</v>
      </c>
      <c r="L23" s="17">
        <f t="shared" si="4"/>
        <v>9191</v>
      </c>
      <c r="M23" s="14"/>
      <c r="R23" s="18"/>
    </row>
    <row r="24" spans="1:18" ht="38.25" thickBot="1">
      <c r="A24" s="10">
        <v>18</v>
      </c>
      <c r="B24" s="35" t="s">
        <v>39</v>
      </c>
      <c r="C24" s="29" t="s">
        <v>15</v>
      </c>
      <c r="D24" s="30">
        <v>1</v>
      </c>
      <c r="E24" s="31">
        <v>7681.05</v>
      </c>
      <c r="F24" s="12">
        <v>7757.1</v>
      </c>
      <c r="G24" s="12">
        <v>7605</v>
      </c>
      <c r="H24" s="13">
        <f t="shared" si="0"/>
        <v>7681.05</v>
      </c>
      <c r="I24" s="15">
        <f t="shared" si="1"/>
        <v>76.050000000000182</v>
      </c>
      <c r="J24" s="16">
        <f t="shared" si="2"/>
        <v>9.9009900990099237E-3</v>
      </c>
      <c r="K24" s="15">
        <f t="shared" si="3"/>
        <v>7681.05</v>
      </c>
      <c r="L24" s="17">
        <f t="shared" si="4"/>
        <v>7681.05</v>
      </c>
      <c r="M24" s="14"/>
      <c r="R24" s="18"/>
    </row>
    <row r="25" spans="1:18" ht="38.25" thickBot="1">
      <c r="A25" s="10">
        <v>19</v>
      </c>
      <c r="B25" s="34" t="s">
        <v>34</v>
      </c>
      <c r="C25" s="29" t="s">
        <v>15</v>
      </c>
      <c r="D25" s="30">
        <v>1</v>
      </c>
      <c r="E25" s="11">
        <v>4595.5</v>
      </c>
      <c r="F25" s="12">
        <v>4641</v>
      </c>
      <c r="G25" s="12">
        <v>4550</v>
      </c>
      <c r="H25" s="13">
        <f t="shared" si="0"/>
        <v>4595.5</v>
      </c>
      <c r="I25" s="15">
        <f t="shared" si="1"/>
        <v>45.5</v>
      </c>
      <c r="J25" s="16">
        <f t="shared" si="2"/>
        <v>9.9009900990099011E-3</v>
      </c>
      <c r="K25" s="15">
        <f t="shared" si="3"/>
        <v>4595.5</v>
      </c>
      <c r="L25" s="17">
        <f t="shared" si="4"/>
        <v>4595.5</v>
      </c>
      <c r="M25" s="14"/>
      <c r="R25" s="18"/>
    </row>
    <row r="26" spans="1:18" ht="38.25" thickBot="1">
      <c r="A26" s="10">
        <v>20</v>
      </c>
      <c r="B26" s="34" t="s">
        <v>35</v>
      </c>
      <c r="C26" s="29" t="s">
        <v>15</v>
      </c>
      <c r="D26" s="30">
        <v>1</v>
      </c>
      <c r="E26" s="11">
        <v>8009.3</v>
      </c>
      <c r="F26" s="12">
        <v>8088.6</v>
      </c>
      <c r="G26" s="12">
        <v>7930</v>
      </c>
      <c r="H26" s="13">
        <f t="shared" si="0"/>
        <v>8009.3</v>
      </c>
      <c r="I26" s="15">
        <f t="shared" si="1"/>
        <v>79.300000000000182</v>
      </c>
      <c r="J26" s="16">
        <f t="shared" si="2"/>
        <v>9.9009900990099237E-3</v>
      </c>
      <c r="K26" s="15">
        <f t="shared" si="3"/>
        <v>8009.3</v>
      </c>
      <c r="L26" s="17">
        <f t="shared" si="4"/>
        <v>8009.3</v>
      </c>
      <c r="M26" s="14"/>
      <c r="R26" s="18"/>
    </row>
    <row r="27" spans="1:18" ht="38.25" thickBot="1">
      <c r="A27" s="10">
        <v>21</v>
      </c>
      <c r="B27" s="34" t="s">
        <v>36</v>
      </c>
      <c r="C27" s="29" t="s">
        <v>15</v>
      </c>
      <c r="D27" s="30">
        <v>28</v>
      </c>
      <c r="E27" s="11">
        <v>2822.95</v>
      </c>
      <c r="F27" s="12">
        <v>2850.9</v>
      </c>
      <c r="G27" s="12">
        <v>2795</v>
      </c>
      <c r="H27" s="13">
        <f t="shared" si="0"/>
        <v>2822.9500000000003</v>
      </c>
      <c r="I27" s="15">
        <f t="shared" si="1"/>
        <v>27.950000000000045</v>
      </c>
      <c r="J27" s="16">
        <f t="shared" si="2"/>
        <v>9.9009900990099167E-3</v>
      </c>
      <c r="K27" s="15">
        <f t="shared" si="3"/>
        <v>2822.95</v>
      </c>
      <c r="L27" s="17">
        <f t="shared" si="4"/>
        <v>79042.599999999991</v>
      </c>
      <c r="M27" s="14"/>
      <c r="R27" s="18"/>
    </row>
    <row r="28" spans="1:18" ht="38.25" thickBot="1">
      <c r="A28" s="10">
        <v>22</v>
      </c>
      <c r="B28" s="34" t="s">
        <v>37</v>
      </c>
      <c r="C28" s="29" t="s">
        <v>15</v>
      </c>
      <c r="D28" s="30">
        <v>5</v>
      </c>
      <c r="E28" s="11">
        <v>15099.5</v>
      </c>
      <c r="F28" s="12">
        <v>15249</v>
      </c>
      <c r="G28" s="12">
        <v>14950</v>
      </c>
      <c r="H28" s="13">
        <f t="shared" si="0"/>
        <v>15099.5</v>
      </c>
      <c r="I28" s="15">
        <f t="shared" si="1"/>
        <v>149.5</v>
      </c>
      <c r="J28" s="16">
        <f t="shared" si="2"/>
        <v>9.9009900990099011E-3</v>
      </c>
      <c r="K28" s="15">
        <f t="shared" si="3"/>
        <v>15099.5</v>
      </c>
      <c r="L28" s="17">
        <f t="shared" si="4"/>
        <v>75497.5</v>
      </c>
      <c r="M28" s="14"/>
      <c r="R28" s="18"/>
    </row>
    <row r="29" spans="1:18" ht="57" thickBot="1">
      <c r="A29" s="10">
        <v>23</v>
      </c>
      <c r="B29" s="34" t="s">
        <v>38</v>
      </c>
      <c r="C29" s="29" t="s">
        <v>15</v>
      </c>
      <c r="D29" s="30">
        <v>2</v>
      </c>
      <c r="E29" s="11">
        <v>12877.5</v>
      </c>
      <c r="F29" s="12">
        <v>13005</v>
      </c>
      <c r="G29" s="12">
        <v>12750</v>
      </c>
      <c r="H29" s="13">
        <f t="shared" si="0"/>
        <v>12877.5</v>
      </c>
      <c r="I29" s="15">
        <f t="shared" si="1"/>
        <v>127.5</v>
      </c>
      <c r="J29" s="16">
        <f t="shared" si="2"/>
        <v>9.9009900990099011E-3</v>
      </c>
      <c r="K29" s="15">
        <f t="shared" si="3"/>
        <v>12877.5</v>
      </c>
      <c r="L29" s="17">
        <f t="shared" si="4"/>
        <v>25755</v>
      </c>
      <c r="M29" s="14"/>
      <c r="R29" s="18"/>
    </row>
    <row r="30" spans="1:18" ht="24" thickBot="1">
      <c r="A30" s="10">
        <v>24</v>
      </c>
      <c r="B30" s="34" t="s">
        <v>44</v>
      </c>
      <c r="C30" s="29" t="s">
        <v>15</v>
      </c>
      <c r="D30" s="30">
        <v>5</v>
      </c>
      <c r="E30" s="11">
        <v>2828</v>
      </c>
      <c r="F30" s="12">
        <v>2856</v>
      </c>
      <c r="G30" s="12">
        <v>2800</v>
      </c>
      <c r="H30" s="13">
        <f t="shared" si="0"/>
        <v>2828</v>
      </c>
      <c r="I30" s="15">
        <f t="shared" si="1"/>
        <v>28</v>
      </c>
      <c r="J30" s="16">
        <f t="shared" si="2"/>
        <v>9.9009900990099011E-3</v>
      </c>
      <c r="K30" s="15">
        <f t="shared" si="3"/>
        <v>2828</v>
      </c>
      <c r="L30" s="17">
        <f t="shared" si="4"/>
        <v>14140</v>
      </c>
      <c r="M30" s="14"/>
      <c r="R30" s="18"/>
    </row>
    <row r="31" spans="1:18" ht="24" thickBot="1">
      <c r="A31" s="10">
        <v>25</v>
      </c>
      <c r="B31" s="34" t="s">
        <v>45</v>
      </c>
      <c r="C31" s="29" t="s">
        <v>15</v>
      </c>
      <c r="D31" s="30">
        <v>5</v>
      </c>
      <c r="E31" s="11">
        <v>262.60000000000002</v>
      </c>
      <c r="F31" s="12">
        <v>265.2</v>
      </c>
      <c r="G31" s="12">
        <v>260</v>
      </c>
      <c r="H31" s="13">
        <f t="shared" si="0"/>
        <v>262.59999999999997</v>
      </c>
      <c r="I31" s="15">
        <f t="shared" si="1"/>
        <v>2.5999999999999943</v>
      </c>
      <c r="J31" s="16">
        <f t="shared" si="2"/>
        <v>9.9009900990098803E-3</v>
      </c>
      <c r="K31" s="15">
        <f t="shared" si="3"/>
        <v>262.60000000000002</v>
      </c>
      <c r="L31" s="17">
        <f t="shared" si="4"/>
        <v>1313</v>
      </c>
      <c r="M31" s="14"/>
      <c r="R31" s="18"/>
    </row>
    <row r="32" spans="1:18" ht="42.75" customHeight="1">
      <c r="A32" s="41" t="s">
        <v>14</v>
      </c>
      <c r="B32" s="42"/>
      <c r="C32" s="42"/>
      <c r="D32" s="42"/>
      <c r="E32" s="42"/>
      <c r="F32" s="42"/>
      <c r="G32" s="42"/>
      <c r="H32" s="42"/>
      <c r="I32" s="42"/>
      <c r="J32" s="42"/>
      <c r="K32" s="43"/>
      <c r="L32" s="24">
        <f>SUM(L7:L31)</f>
        <v>2074488.49</v>
      </c>
      <c r="M32" s="14"/>
      <c r="R32" s="18"/>
    </row>
    <row r="33" spans="1:18" ht="36.4" customHeight="1">
      <c r="A33" s="19"/>
      <c r="B33" s="19"/>
      <c r="C33" s="20"/>
      <c r="D33" s="21"/>
      <c r="E33" s="22"/>
      <c r="F33" s="22"/>
      <c r="G33" s="22"/>
      <c r="H33" s="23"/>
      <c r="I33" s="25"/>
      <c r="J33" s="26"/>
      <c r="K33" s="27"/>
      <c r="L33" s="28"/>
      <c r="M33" s="14"/>
      <c r="R33" s="18"/>
    </row>
    <row r="34" spans="1:18" ht="119.65" customHeight="1">
      <c r="A34" s="39" t="s">
        <v>43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14"/>
      <c r="R34" s="18"/>
    </row>
    <row r="35" spans="1:18" ht="66" customHeight="1">
      <c r="A35" s="44" t="s">
        <v>42</v>
      </c>
      <c r="B35" s="45"/>
      <c r="C35" s="45"/>
      <c r="D35" s="45"/>
      <c r="E35" s="45"/>
      <c r="F35" s="45"/>
      <c r="G35" s="45"/>
      <c r="H35" s="45"/>
      <c r="I35" s="45"/>
      <c r="J35" s="45"/>
      <c r="K35" s="46"/>
    </row>
    <row r="37" spans="1:18">
      <c r="A37" s="1" t="s">
        <v>40</v>
      </c>
    </row>
  </sheetData>
  <mergeCells count="5">
    <mergeCell ref="E5:H5"/>
    <mergeCell ref="A34:L34"/>
    <mergeCell ref="A32:K32"/>
    <mergeCell ref="A35:K35"/>
    <mergeCell ref="I1:M1"/>
  </mergeCells>
  <pageMargins left="0.35433070866141703" right="0.31496062992126" top="0.98425196850393704" bottom="0.98425196850393704" header="0.511811023622047" footer="0.511811023622047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1</cp:revision>
  <cp:lastPrinted>2026-10-14T11:51:36Z</cp:lastPrinted>
  <dcterms:created xsi:type="dcterms:W3CDTF">2023-02-05T16:33:00Z</dcterms:created>
  <dcterms:modified xsi:type="dcterms:W3CDTF">2026-10-14T13:58:40Z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DA046D19BE144E3CB920C69F35128427_12</vt:lpwstr>
  </property>
  <property fmtid="{D5CDD505-2E9C-101B-9397-08002B2CF9AE}" pid="3" name="KSOProductBuildVer">
    <vt:lpwstr>1049-12.2.0.23196</vt:lpwstr>
  </property>
</Properties>
</file>